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<sst xmlns="http://schemas.openxmlformats.org/spreadsheetml/2006/main" count="166" uniqueCount="137">
  <si>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</si>
  <si>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</si>
  <si>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</si>
  <si>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</si>
  <si>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</si>
  <si>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</si>
  <si>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</si>
  <si>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</si>
  <si>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</si>
  <si>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</si>
  <si>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</si>
  <si>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</si>
  <si>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</si>
  <si>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</si>
  <si>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</si>
  <si>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</si>
  <si>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</si>
  <si>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</si>
  <si>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indexed="8"/>
        <rFont val="Times New Roman"/>
        <family val="1"/>
      </rPr>
      <t>3</t>
    </r>
  </si>
  <si>
    <r>
      <t>Вода для подогрева,м</t>
    </r>
    <r>
      <rPr>
        <vertAlign val="superscript"/>
        <sz val="10"/>
        <color indexed="8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</si>
  <si>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</si>
  <si>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color indexed="8"/>
        <rFont val="Times New Roman"/>
        <family val="1"/>
      </rPr>
      <t>3</t>
    </r>
  </si>
  <si>
    <t>ИТОГО</t>
  </si>
  <si>
    <t>многоквартирным домом № 4 по улице Проспект Труда</t>
  </si>
  <si>
    <t xml:space="preserve">Наименование работ </t>
  </si>
  <si>
    <t>Задолженность за 2012 год, руб</t>
  </si>
  <si>
    <t>за период с 01.01.2013 г. по 31.12.2013 г.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</si>
  <si>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</si>
  <si>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</si>
  <si>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</si>
  <si>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</si>
  <si>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</si>
  <si>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</si>
  <si>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</si>
  <si>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</si>
  <si>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</si>
  <si>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</si>
  <si>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</si>
  <si>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</si>
  <si>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</si>
  <si>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</si>
  <si>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Проверка и ремонт коллективных приборов учета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</si>
  <si>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</si>
  <si>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</si>
  <si>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</si>
  <si>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</si>
  <si>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>Дата проведения работ</t>
  </si>
  <si>
    <t>Расходы управляющей организации на выполнение работ руб</t>
  </si>
  <si>
    <t>январь - декабрь</t>
  </si>
  <si>
    <t>ИТОГО по текущему ремонту общего имущества дома</t>
  </si>
  <si>
    <t>Справочно: Задолженность жителей за 2013 год по услуге "содержание и текущий ремонт</t>
  </si>
  <si>
    <t xml:space="preserve">январь-декабрь </t>
  </si>
  <si>
    <t>Замена  чугунной канализации на полиэтилен ф110мм =4м с установкой фасонных частей</t>
  </si>
  <si>
    <t>Установка общедомового прибора учета электроэнергии</t>
  </si>
  <si>
    <t>Ремонт системы отопления в подвале и на чердаке(замена участка трубопровода ф!110мм=18м, ф89мм=5м, ф63мм =8м, замена вентиля ф25мм=3шт</t>
  </si>
  <si>
    <t>Ревизия  этажных эл.щитов (3шт)</t>
  </si>
  <si>
    <t>Установка датчиков движения (24шт)</t>
  </si>
  <si>
    <t xml:space="preserve">Замена светильника уличного освещения (1шт) </t>
  </si>
  <si>
    <t>ноябрь</t>
  </si>
  <si>
    <t>Заполнение и пуско-наладка системы отопления</t>
  </si>
  <si>
    <t xml:space="preserve"> сентябрь-октябрь</t>
  </si>
  <si>
    <t>Изготовление и установка решеток из оцинкованной стали на окна подвала</t>
  </si>
  <si>
    <t xml:space="preserve">Ремонт штукатурки с окраской поверхности фасада </t>
  </si>
  <si>
    <t>октябрь</t>
  </si>
  <si>
    <t>Опиловка деревьев во дворе дома с использованием автовышки</t>
  </si>
  <si>
    <t>июнь</t>
  </si>
  <si>
    <t>Очистка  подвала от мусора и вывоз</t>
  </si>
  <si>
    <t>август-сентябрь</t>
  </si>
  <si>
    <t>декабрь</t>
  </si>
  <si>
    <t>Спиливание 2-х тополей во дворе дома</t>
  </si>
  <si>
    <t>Смена ламп накаливания  на энергосберегающие (25шт), замена эл. патрона в светильниках МОП (12шт),</t>
  </si>
  <si>
    <t xml:space="preserve">Замена автом. выключателя (1шт),  , ремонт выключателя (1шт), замена выключателя (1шт), </t>
  </si>
  <si>
    <t>Прочистка канализации (подвал)</t>
  </si>
  <si>
    <t>Управление МКД</t>
  </si>
  <si>
    <t>в том числе</t>
  </si>
  <si>
    <t>жилые помещения</t>
  </si>
  <si>
    <t>нежилые помещения</t>
  </si>
  <si>
    <t xml:space="preserve"> 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</si>
  <si>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</si>
  <si>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</si>
  <si>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</si>
  <si>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</si>
  <si>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</si>
  <si>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</si>
  <si>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</si>
  <si>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</si>
  <si>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</si>
  <si>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</si>
  <si>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</si>
  <si>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</si>
  <si>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</si>
  <si>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</si>
  <si>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</si>
  <si>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</si>
  <si>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</si>
  <si>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</si>
  <si>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</si>
  <si>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</si>
  <si>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</si>
  <si>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от 30.03.09.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</si>
  <si>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</si>
  <si>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</si>
  <si>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</si>
  <si>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</si>
  <si>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</si>
  <si>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</si>
  <si>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</si>
  <si>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</si>
  <si>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</si>
  <si>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</si>
  <si>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</si>
  <si>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</si>
  <si>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</si>
  <si>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</si>
  <si>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</si>
  <si>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</si>
  <si>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</si>
  <si>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</si>
  <si>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</si>
  <si>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</si>
  <si>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</si>
  <si>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</si>
  <si>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</si>
  <si>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</si>
  <si>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</si>
  <si>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</si>
  <si>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</si>
  <si>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</si>
  <si>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</si>
  <si>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</si>
  <si>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</si>
  <si>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январь-декабрь</t>
  </si>
  <si>
    <t xml:space="preserve">  Очистка крыши от снега и льда с автовышек</t>
  </si>
  <si>
    <t>08.06.2012 г.</t>
  </si>
  <si>
    <t>Справочно: Задолженность жителей за 2013 год по коммунальным услугам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</si>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</sst>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24" borderId="11" xfId="0" applyNumberFormat="1" applyFill="1" applyBorder="1" applyAlignment="1">
      <alignment horizontal="righ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24" borderId="11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 quotePrefix="1">
      <alignment horizontal="left" vertical="center" wrapText="1"/>
    </xf>
    <xf numFmtId="0" fontId="1" fillId="0" borderId="16" xfId="0" applyFont="1" applyBorder="1" applyAlignment="1" quotePrefix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 quotePrefix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3" xfId="0" applyFont="1" applyBorder="1" applyAlignment="1">
      <alignment horizontal="left" wrapText="1"/>
    </xf>
    <xf numFmtId="4" fontId="26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71">
      <selection activeCell="I88" sqref="I88"/>
    </sheetView>
  </sheetViews>
  <sheetFormatPr defaultColWidth="9.140625" defaultRowHeight="15"/>
  <cols>
    <col min="1" max="1" width="19.28125" style="1" customWidth="1"/>
    <col min="2" max="2" width="26.421875" style="1" customWidth="1"/>
    <col min="3" max="3" width="20.57421875" style="1" customWidth="1"/>
    <col min="4" max="4" width="11.57421875" style="1" customWidth="1"/>
    <col min="5" max="5" width="12.28125" style="1" customWidth="1"/>
    <col min="6" max="6" width="15.140625" style="1" customWidth="1"/>
    <col min="7" max="7" width="10.8515625" style="1" customWidth="1"/>
    <col min="8" max="10" width="9.140625" style="1" customWidth="1"/>
    <col min="11" max="11" width="14.57421875" style="1" customWidth="1"/>
    <col min="12" max="12" width="12.140625" style="1" customWidth="1"/>
    <col min="13" max="16384" width="9.140625" style="1" customWidth="1"/>
  </cols>
  <sheetData>
    <row r="1" spans="1:7" ht="15.75">
      <c r="A1" s="84" t="s">
        <v>0</v>
      </c>
      <c r="B1" s="84"/>
      <c r="C1" s="84"/>
      <c r="D1" s="84"/>
      <c r="E1" s="84"/>
      <c r="F1" s="84"/>
      <c r="G1" s="84"/>
    </row>
    <row r="2" spans="1:13" ht="15.75">
      <c r="A2" s="84" t="s">
        <v>11</v>
      </c>
      <c r="B2" s="84"/>
      <c r="C2" s="84"/>
      <c r="D2" s="84"/>
      <c r="E2" s="84"/>
      <c r="F2" s="84"/>
      <c r="G2" s="84"/>
      <c r="K2" s="6"/>
      <c r="L2" s="6"/>
      <c r="M2" s="6"/>
    </row>
    <row r="3" spans="1:13" ht="15.75">
      <c r="A3" s="84" t="s">
        <v>23</v>
      </c>
      <c r="B3" s="84"/>
      <c r="C3" s="84"/>
      <c r="D3" s="84"/>
      <c r="E3" s="84"/>
      <c r="F3" s="84"/>
      <c r="G3" s="84"/>
      <c r="K3" s="6"/>
      <c r="L3" s="6"/>
      <c r="M3" s="6"/>
    </row>
    <row r="4" spans="1:7" ht="15.75">
      <c r="A4" s="84" t="s">
        <v>26</v>
      </c>
      <c r="B4" s="84"/>
      <c r="C4" s="84"/>
      <c r="D4" s="84"/>
      <c r="E4" s="84"/>
      <c r="F4" s="84"/>
      <c r="G4" s="84"/>
    </row>
    <row r="5" spans="11:13" ht="17.25" customHeight="1">
      <c r="K5" s="5"/>
      <c r="L5" s="5"/>
      <c r="M5" s="5"/>
    </row>
    <row r="6" spans="1:4" ht="15.75">
      <c r="A6" s="1" t="s">
        <v>12</v>
      </c>
      <c r="C6" s="3">
        <f>D7+D8</f>
        <v>2661.4</v>
      </c>
      <c r="D6" s="1" t="s">
        <v>2</v>
      </c>
    </row>
    <row r="7" spans="1:5" ht="15.75">
      <c r="A7" s="15" t="s">
        <v>74</v>
      </c>
      <c r="B7" s="15" t="s">
        <v>75</v>
      </c>
      <c r="C7" s="16"/>
      <c r="D7" s="3">
        <v>2549.4</v>
      </c>
      <c r="E7" s="15" t="s">
        <v>2</v>
      </c>
    </row>
    <row r="8" spans="1:5" ht="15.75">
      <c r="A8" s="15"/>
      <c r="B8" s="15" t="s">
        <v>76</v>
      </c>
      <c r="C8" s="16"/>
      <c r="D8" s="15">
        <v>112</v>
      </c>
      <c r="E8" s="15" t="s">
        <v>2</v>
      </c>
    </row>
    <row r="9" ht="15.75">
      <c r="C9" s="3"/>
    </row>
    <row r="10" spans="1:2" ht="15.75">
      <c r="A10" s="1" t="s">
        <v>3</v>
      </c>
      <c r="B10" s="1">
        <v>4</v>
      </c>
    </row>
    <row r="11" spans="1:2" ht="15.75">
      <c r="A11" s="1" t="s">
        <v>4</v>
      </c>
      <c r="B11" s="1">
        <v>4</v>
      </c>
    </row>
    <row r="12" spans="1:2" ht="15.75">
      <c r="A12" s="1" t="s">
        <v>5</v>
      </c>
      <c r="B12" s="1">
        <v>40</v>
      </c>
    </row>
    <row r="14" spans="1:6" ht="15.75">
      <c r="A14" s="15" t="s">
        <v>78</v>
      </c>
      <c r="B14" s="15"/>
      <c r="C14" s="15"/>
      <c r="D14" s="15"/>
      <c r="E14" s="15">
        <v>255.6</v>
      </c>
      <c r="F14" s="15" t="s">
        <v>2</v>
      </c>
    </row>
    <row r="15" spans="1:6" ht="15.75">
      <c r="A15" s="15" t="s">
        <v>79</v>
      </c>
      <c r="B15" s="15">
        <v>956.4</v>
      </c>
      <c r="C15" s="15" t="s">
        <v>2</v>
      </c>
      <c r="D15" s="15"/>
      <c r="E15" s="15"/>
      <c r="F15" s="15"/>
    </row>
    <row r="16" spans="1:6" ht="15.75">
      <c r="A16" s="15" t="s">
        <v>80</v>
      </c>
      <c r="B16" s="15">
        <v>956.4</v>
      </c>
      <c r="C16" s="15" t="s">
        <v>2</v>
      </c>
      <c r="D16" s="15"/>
      <c r="E16" s="15"/>
      <c r="F16" s="15"/>
    </row>
    <row r="17" spans="1:6" ht="15.75">
      <c r="A17" s="15" t="s">
        <v>81</v>
      </c>
      <c r="B17" s="15"/>
      <c r="C17" s="15"/>
      <c r="D17" s="15">
        <v>1800</v>
      </c>
      <c r="E17" s="15" t="s">
        <v>2</v>
      </c>
      <c r="F17" s="15"/>
    </row>
    <row r="18" spans="1:6" ht="15.75">
      <c r="A18" s="15"/>
      <c r="B18" s="15"/>
      <c r="C18" s="15"/>
      <c r="D18" s="15"/>
      <c r="E18" s="15"/>
      <c r="F18" s="15"/>
    </row>
    <row r="19" spans="1:6" ht="15.75">
      <c r="A19" s="15" t="s">
        <v>82</v>
      </c>
      <c r="B19" s="15"/>
      <c r="C19" s="15"/>
      <c r="D19" s="15"/>
      <c r="E19" s="15"/>
      <c r="F19" s="15"/>
    </row>
    <row r="20" spans="1:6" ht="15.75">
      <c r="A20" s="39" t="s">
        <v>83</v>
      </c>
      <c r="B20" s="39"/>
      <c r="C20" s="39"/>
      <c r="D20" s="39"/>
      <c r="E20" s="39" t="s">
        <v>84</v>
      </c>
      <c r="F20" s="39"/>
    </row>
    <row r="21" spans="1:6" ht="15.75">
      <c r="A21" s="50" t="s">
        <v>85</v>
      </c>
      <c r="B21" s="50"/>
      <c r="C21" s="50"/>
      <c r="D21" s="50"/>
      <c r="E21" s="39" t="s">
        <v>133</v>
      </c>
      <c r="F21" s="39"/>
    </row>
    <row r="22" spans="1:6" ht="15.75">
      <c r="A22" s="50" t="s">
        <v>86</v>
      </c>
      <c r="B22" s="50"/>
      <c r="C22" s="50"/>
      <c r="D22" s="50"/>
      <c r="E22" s="39" t="s">
        <v>77</v>
      </c>
      <c r="F22" s="39"/>
    </row>
    <row r="23" spans="1:6" ht="15.75">
      <c r="A23" s="50" t="s">
        <v>87</v>
      </c>
      <c r="B23" s="50"/>
      <c r="C23" s="50"/>
      <c r="D23" s="50"/>
      <c r="E23" s="39" t="s">
        <v>77</v>
      </c>
      <c r="F23" s="39"/>
    </row>
    <row r="24" spans="1:6" ht="15.75">
      <c r="A24" s="15"/>
      <c r="B24" s="15"/>
      <c r="C24" s="15"/>
      <c r="D24" s="15"/>
      <c r="E24" s="15"/>
      <c r="F24" s="15"/>
    </row>
    <row r="25" spans="1:6" ht="15.75">
      <c r="A25" s="15" t="s">
        <v>88</v>
      </c>
      <c r="B25" s="15"/>
      <c r="C25" s="15"/>
      <c r="D25" s="15"/>
      <c r="E25" s="15"/>
      <c r="F25" s="15"/>
    </row>
    <row r="26" spans="1:6" ht="15.75">
      <c r="A26" s="49" t="s">
        <v>89</v>
      </c>
      <c r="B26" s="49"/>
      <c r="C26" s="49" t="s">
        <v>90</v>
      </c>
      <c r="D26" s="49"/>
      <c r="E26" s="49" t="s">
        <v>91</v>
      </c>
      <c r="F26" s="49"/>
    </row>
    <row r="27" spans="1:6" ht="15.75">
      <c r="A27" s="17" t="s">
        <v>92</v>
      </c>
      <c r="B27" s="17"/>
      <c r="C27" s="39">
        <v>40</v>
      </c>
      <c r="D27" s="39"/>
      <c r="E27" s="39">
        <v>40</v>
      </c>
      <c r="F27" s="39"/>
    </row>
    <row r="28" spans="1:6" ht="15.75">
      <c r="A28" s="17" t="s">
        <v>93</v>
      </c>
      <c r="B28" s="17"/>
      <c r="C28" s="39">
        <v>19</v>
      </c>
      <c r="D28" s="39"/>
      <c r="E28" s="39">
        <v>25</v>
      </c>
      <c r="F28" s="39"/>
    </row>
    <row r="29" spans="1:6" ht="15.75">
      <c r="A29" s="15"/>
      <c r="B29" s="15"/>
      <c r="C29" s="15"/>
      <c r="D29" s="15"/>
      <c r="E29" s="15"/>
      <c r="F29" s="15"/>
    </row>
    <row r="30" spans="1:6" ht="15.75">
      <c r="A30" s="15" t="s">
        <v>94</v>
      </c>
      <c r="B30" s="15"/>
      <c r="C30" s="15" t="s">
        <v>99</v>
      </c>
      <c r="D30" s="15"/>
      <c r="E30" s="15"/>
      <c r="F30" s="15"/>
    </row>
    <row r="31" spans="1:6" ht="15.75">
      <c r="A31" s="15"/>
      <c r="B31" s="15"/>
      <c r="C31" s="15"/>
      <c r="D31" s="15"/>
      <c r="E31" s="15"/>
      <c r="F31" s="15"/>
    </row>
    <row r="32" spans="1:6" ht="15.75">
      <c r="A32" s="15" t="s">
        <v>95</v>
      </c>
      <c r="B32" s="15"/>
      <c r="C32" s="15"/>
      <c r="D32" s="15"/>
      <c r="E32" s="15"/>
      <c r="F32" s="15"/>
    </row>
    <row r="33" spans="1:6" ht="15.75">
      <c r="A33" s="15"/>
      <c r="B33" s="15" t="s">
        <v>96</v>
      </c>
      <c r="C33" s="15"/>
      <c r="D33" s="18">
        <v>12.2</v>
      </c>
      <c r="E33" s="15" t="s">
        <v>97</v>
      </c>
      <c r="F33" s="15"/>
    </row>
    <row r="34" spans="1:6" ht="15.75">
      <c r="A34" s="15"/>
      <c r="B34" s="15" t="s">
        <v>98</v>
      </c>
      <c r="C34" s="15"/>
      <c r="D34" s="15">
        <v>13.66</v>
      </c>
      <c r="E34" s="15" t="s">
        <v>97</v>
      </c>
      <c r="F34" s="15"/>
    </row>
    <row r="36" s="7" customFormat="1" ht="15.75">
      <c r="A36" s="7" t="s">
        <v>1</v>
      </c>
    </row>
    <row r="37" ht="6" customHeight="1"/>
    <row r="38" spans="1:17" ht="79.5" customHeight="1">
      <c r="A38" s="12" t="s">
        <v>14</v>
      </c>
      <c r="B38" s="13" t="s">
        <v>6</v>
      </c>
      <c r="C38" s="13" t="s">
        <v>7</v>
      </c>
      <c r="D38" s="13" t="s">
        <v>8</v>
      </c>
      <c r="E38" s="13" t="s">
        <v>9</v>
      </c>
      <c r="F38" s="13" t="s">
        <v>10</v>
      </c>
      <c r="G38" s="13" t="s">
        <v>25</v>
      </c>
      <c r="H38" s="2"/>
      <c r="P38" s="7"/>
      <c r="Q38" s="7"/>
    </row>
    <row r="39" spans="1:7" ht="15.75">
      <c r="A39" s="8">
        <v>1</v>
      </c>
      <c r="B39" s="4" t="s">
        <v>16</v>
      </c>
      <c r="C39" s="19">
        <f>D39/2.42</f>
        <v>80069.02479338844</v>
      </c>
      <c r="D39" s="20">
        <v>193767.04</v>
      </c>
      <c r="E39" s="20">
        <v>-14399.98</v>
      </c>
      <c r="F39" s="20">
        <v>169668.3</v>
      </c>
      <c r="G39" s="20">
        <v>9784.7</v>
      </c>
    </row>
    <row r="40" spans="1:7" ht="15.75">
      <c r="A40" s="8">
        <v>2</v>
      </c>
      <c r="B40" s="4" t="s">
        <v>17</v>
      </c>
      <c r="C40" s="19">
        <f>D40/1235.57</f>
        <v>508.23188487904366</v>
      </c>
      <c r="D40" s="21">
        <v>627956.07</v>
      </c>
      <c r="E40" s="20">
        <v>-12852.3</v>
      </c>
      <c r="F40" s="21">
        <v>571684.3</v>
      </c>
      <c r="G40" s="21">
        <v>43419.5</v>
      </c>
    </row>
    <row r="41" spans="1:7" ht="16.5">
      <c r="A41" s="8">
        <v>3</v>
      </c>
      <c r="B41" s="4" t="s">
        <v>18</v>
      </c>
      <c r="C41" s="19">
        <f>D41/12.38</f>
        <v>5992.552504038772</v>
      </c>
      <c r="D41" s="21">
        <v>74187.8</v>
      </c>
      <c r="E41" s="20">
        <v>4108.4</v>
      </c>
      <c r="F41" s="21">
        <v>76753.8</v>
      </c>
      <c r="G41" s="21">
        <v>1546.6</v>
      </c>
    </row>
    <row r="42" spans="1:7" ht="16.5">
      <c r="A42" s="8">
        <v>4</v>
      </c>
      <c r="B42" s="4" t="s">
        <v>19</v>
      </c>
      <c r="C42" s="19">
        <f>D42/12.38</f>
        <v>0</v>
      </c>
      <c r="D42" s="20"/>
      <c r="E42" s="20">
        <f>SUM(D42-F42-G42)</f>
        <v>0</v>
      </c>
      <c r="F42" s="20"/>
      <c r="G42" s="20"/>
    </row>
    <row r="43" spans="1:7" ht="15.75">
      <c r="A43" s="8">
        <v>5</v>
      </c>
      <c r="B43" s="4" t="s">
        <v>20</v>
      </c>
      <c r="C43" s="19">
        <f>D43/1235.57</f>
        <v>0</v>
      </c>
      <c r="D43" s="20"/>
      <c r="E43" s="20">
        <f>SUM(D43-F43-G43)</f>
        <v>0</v>
      </c>
      <c r="F43" s="20"/>
      <c r="G43" s="20"/>
    </row>
    <row r="44" spans="1:7" ht="16.5">
      <c r="A44" s="8">
        <v>6</v>
      </c>
      <c r="B44" s="4" t="s">
        <v>21</v>
      </c>
      <c r="C44" s="19">
        <f>D44/17.64</f>
        <v>7301.767006802721</v>
      </c>
      <c r="D44" s="21">
        <v>128803.17</v>
      </c>
      <c r="E44" s="20">
        <v>6881.1</v>
      </c>
      <c r="F44" s="21">
        <v>132946.4</v>
      </c>
      <c r="G44" s="21">
        <v>2745.3</v>
      </c>
    </row>
    <row r="45" spans="2:7" ht="15.75">
      <c r="B45" s="14" t="s">
        <v>22</v>
      </c>
      <c r="C45" s="22"/>
      <c r="D45" s="23">
        <f>SUM(D39:D44)</f>
        <v>1024714.0800000001</v>
      </c>
      <c r="E45" s="23">
        <f>SUM(E39:E44)</f>
        <v>-16262.779999999997</v>
      </c>
      <c r="F45" s="23">
        <f>SUM(F39:F44)</f>
        <v>951052.8000000002</v>
      </c>
      <c r="G45" s="23">
        <f>SUM(G39:G44)</f>
        <v>57496.1</v>
      </c>
    </row>
    <row r="47" spans="1:5" ht="15.75">
      <c r="A47" s="7" t="s">
        <v>13</v>
      </c>
      <c r="B47" s="7"/>
      <c r="C47" s="7"/>
      <c r="D47" s="7"/>
      <c r="E47" s="7"/>
    </row>
    <row r="49" spans="1:16" s="7" customFormat="1" ht="102.75" customHeight="1">
      <c r="A49" s="12" t="s">
        <v>14</v>
      </c>
      <c r="B49" s="55" t="s">
        <v>27</v>
      </c>
      <c r="C49" s="56"/>
      <c r="D49" s="55" t="s">
        <v>28</v>
      </c>
      <c r="E49" s="56"/>
      <c r="F49" s="55" t="s">
        <v>29</v>
      </c>
      <c r="G49" s="56"/>
      <c r="O49" s="1"/>
      <c r="P49" s="1"/>
    </row>
    <row r="50" spans="1:7" ht="32.25" customHeight="1">
      <c r="A50" s="8">
        <v>1</v>
      </c>
      <c r="B50" s="66" t="s">
        <v>30</v>
      </c>
      <c r="C50" s="66"/>
      <c r="D50" s="65" t="s">
        <v>31</v>
      </c>
      <c r="E50" s="65"/>
      <c r="F50" s="64">
        <f>0.47*12*C6</f>
        <v>15010.296</v>
      </c>
      <c r="G50" s="64"/>
    </row>
    <row r="51" spans="1:7" ht="15.75">
      <c r="A51" s="8">
        <v>2</v>
      </c>
      <c r="B51" s="66" t="s">
        <v>32</v>
      </c>
      <c r="C51" s="66"/>
      <c r="D51" s="65" t="s">
        <v>31</v>
      </c>
      <c r="E51" s="65"/>
      <c r="F51" s="64">
        <f>1.51*12*C6</f>
        <v>48224.56800000001</v>
      </c>
      <c r="G51" s="64"/>
    </row>
    <row r="52" spans="1:7" ht="15.75">
      <c r="A52" s="8">
        <v>3</v>
      </c>
      <c r="B52" s="66" t="s">
        <v>33</v>
      </c>
      <c r="C52" s="66"/>
      <c r="D52" s="65" t="s">
        <v>34</v>
      </c>
      <c r="E52" s="65"/>
      <c r="F52" s="64">
        <v>2753.3</v>
      </c>
      <c r="G52" s="64"/>
    </row>
    <row r="53" spans="1:7" ht="15.75">
      <c r="A53" s="8">
        <v>4</v>
      </c>
      <c r="B53" s="66" t="s">
        <v>35</v>
      </c>
      <c r="C53" s="66"/>
      <c r="D53" s="65" t="s">
        <v>36</v>
      </c>
      <c r="E53" s="65"/>
      <c r="F53" s="64">
        <f>D7*0.14*12</f>
        <v>4282.992</v>
      </c>
      <c r="G53" s="64"/>
    </row>
    <row r="54" spans="1:7" ht="15.75">
      <c r="A54" s="8">
        <v>5</v>
      </c>
      <c r="B54" s="66" t="s">
        <v>37</v>
      </c>
      <c r="C54" s="66"/>
      <c r="D54" s="65" t="s">
        <v>34</v>
      </c>
      <c r="E54" s="65"/>
      <c r="F54" s="64">
        <f>0.69*12*C6</f>
        <v>22036.392</v>
      </c>
      <c r="G54" s="64"/>
    </row>
    <row r="55" spans="1:7" ht="62.25" customHeight="1">
      <c r="A55" s="8">
        <v>6</v>
      </c>
      <c r="B55" s="66" t="s">
        <v>38</v>
      </c>
      <c r="C55" s="66"/>
      <c r="D55" s="65" t="s">
        <v>39</v>
      </c>
      <c r="E55" s="65"/>
      <c r="F55" s="64">
        <f>0.91*12*C6</f>
        <v>29062.488</v>
      </c>
      <c r="G55" s="64"/>
    </row>
    <row r="56" spans="1:7" ht="15.75" customHeight="1">
      <c r="A56" s="8">
        <v>8</v>
      </c>
      <c r="B56" s="66" t="s">
        <v>40</v>
      </c>
      <c r="C56" s="66"/>
      <c r="D56" s="65" t="s">
        <v>31</v>
      </c>
      <c r="E56" s="65"/>
      <c r="F56" s="64">
        <f>2.1*12*C6</f>
        <v>67067.28000000001</v>
      </c>
      <c r="G56" s="64"/>
    </row>
    <row r="57" spans="1:7" ht="15.75">
      <c r="A57" s="8">
        <v>9</v>
      </c>
      <c r="B57" s="66" t="s">
        <v>41</v>
      </c>
      <c r="C57" s="66"/>
      <c r="D57" s="65" t="s">
        <v>42</v>
      </c>
      <c r="E57" s="65"/>
      <c r="F57" s="64">
        <f>0.23*12*C6</f>
        <v>7345.464000000001</v>
      </c>
      <c r="G57" s="64"/>
    </row>
    <row r="58" spans="1:7" ht="15.75">
      <c r="A58" s="8">
        <v>10</v>
      </c>
      <c r="B58" s="47" t="s">
        <v>73</v>
      </c>
      <c r="C58" s="48"/>
      <c r="D58" s="45" t="s">
        <v>131</v>
      </c>
      <c r="E58" s="46"/>
      <c r="F58" s="41">
        <v>38241</v>
      </c>
      <c r="G58" s="42"/>
    </row>
    <row r="59" spans="1:7" ht="15.75">
      <c r="A59" s="24">
        <v>11</v>
      </c>
      <c r="B59" s="85" t="s">
        <v>43</v>
      </c>
      <c r="C59" s="86"/>
      <c r="D59" s="87"/>
      <c r="E59" s="88"/>
      <c r="F59" s="59">
        <f>SUM(350526*0.055)</f>
        <v>19278.93</v>
      </c>
      <c r="G59" s="60"/>
    </row>
    <row r="60" spans="1:7" ht="15.75">
      <c r="A60" s="9">
        <v>12</v>
      </c>
      <c r="B60" s="89" t="s">
        <v>44</v>
      </c>
      <c r="C60" s="90"/>
      <c r="D60" s="91"/>
      <c r="E60" s="92"/>
      <c r="F60" s="61">
        <v>1214</v>
      </c>
      <c r="G60" s="62"/>
    </row>
    <row r="61" spans="1:7" ht="15.75" hidden="1">
      <c r="A61" s="9"/>
      <c r="B61" s="89"/>
      <c r="C61" s="90"/>
      <c r="D61" s="95"/>
      <c r="E61" s="96"/>
      <c r="F61" s="10"/>
      <c r="G61" s="11"/>
    </row>
    <row r="62" spans="1:7" ht="29.25" customHeight="1">
      <c r="A62" s="8"/>
      <c r="B62" s="97" t="s">
        <v>45</v>
      </c>
      <c r="C62" s="97"/>
      <c r="D62" s="93"/>
      <c r="E62" s="93"/>
      <c r="F62" s="63">
        <f>SUM(F50:G60)</f>
        <v>254516.71000000002</v>
      </c>
      <c r="G62" s="63"/>
    </row>
    <row r="63" spans="1:7" ht="29.25" customHeight="1">
      <c r="A63" s="25"/>
      <c r="B63" s="26"/>
      <c r="C63" s="26"/>
      <c r="D63" s="27"/>
      <c r="E63" s="27"/>
      <c r="F63" s="28"/>
      <c r="G63" s="28"/>
    </row>
    <row r="64" spans="1:7" ht="29.25" customHeight="1">
      <c r="A64" s="25"/>
      <c r="B64" s="26"/>
      <c r="C64" s="26"/>
      <c r="D64" s="27"/>
      <c r="E64" s="27"/>
      <c r="F64" s="28"/>
      <c r="G64" s="28"/>
    </row>
    <row r="65" spans="1:5" ht="15.75">
      <c r="A65" s="7" t="s">
        <v>100</v>
      </c>
      <c r="B65" s="7"/>
      <c r="C65" s="7"/>
      <c r="D65" s="7"/>
      <c r="E65" s="7"/>
    </row>
    <row r="66" spans="1:7" ht="76.5" customHeight="1">
      <c r="A66" s="12" t="s">
        <v>14</v>
      </c>
      <c r="B66" s="55" t="s">
        <v>24</v>
      </c>
      <c r="C66" s="56"/>
      <c r="D66" s="55" t="s">
        <v>46</v>
      </c>
      <c r="E66" s="56"/>
      <c r="F66" s="55" t="s">
        <v>47</v>
      </c>
      <c r="G66" s="56"/>
    </row>
    <row r="67" spans="1:7" ht="61.5" customHeight="1">
      <c r="A67" s="8">
        <v>1</v>
      </c>
      <c r="B67" s="47" t="s">
        <v>54</v>
      </c>
      <c r="C67" s="48"/>
      <c r="D67" s="45" t="s">
        <v>48</v>
      </c>
      <c r="E67" s="46"/>
      <c r="F67" s="41">
        <v>49840</v>
      </c>
      <c r="G67" s="42"/>
    </row>
    <row r="68" spans="1:7" ht="46.5" customHeight="1">
      <c r="A68" s="8">
        <v>2</v>
      </c>
      <c r="B68" s="43" t="s">
        <v>70</v>
      </c>
      <c r="C68" s="94"/>
      <c r="D68" s="45" t="s">
        <v>48</v>
      </c>
      <c r="E68" s="46"/>
      <c r="F68" s="41">
        <v>26720</v>
      </c>
      <c r="G68" s="42"/>
    </row>
    <row r="69" spans="1:7" ht="38.25" customHeight="1">
      <c r="A69" s="8">
        <v>3</v>
      </c>
      <c r="B69" s="43" t="s">
        <v>71</v>
      </c>
      <c r="C69" s="44"/>
      <c r="D69" s="45" t="s">
        <v>48</v>
      </c>
      <c r="E69" s="46"/>
      <c r="F69" s="41">
        <v>2120</v>
      </c>
      <c r="G69" s="42"/>
    </row>
    <row r="70" spans="1:7" ht="21.75" customHeight="1">
      <c r="A70" s="8">
        <v>4</v>
      </c>
      <c r="B70" s="52" t="s">
        <v>55</v>
      </c>
      <c r="C70" s="51"/>
      <c r="D70" s="45" t="s">
        <v>48</v>
      </c>
      <c r="E70" s="46"/>
      <c r="F70" s="41">
        <v>2430</v>
      </c>
      <c r="G70" s="42"/>
    </row>
    <row r="71" spans="1:7" ht="18.75" customHeight="1">
      <c r="A71" s="8">
        <v>5</v>
      </c>
      <c r="B71" s="43" t="s">
        <v>56</v>
      </c>
      <c r="C71" s="51"/>
      <c r="D71" s="45" t="s">
        <v>48</v>
      </c>
      <c r="E71" s="46"/>
      <c r="F71" s="41">
        <v>18740</v>
      </c>
      <c r="G71" s="42"/>
    </row>
    <row r="72" spans="1:7" ht="26.25" customHeight="1">
      <c r="A72" s="8">
        <v>6</v>
      </c>
      <c r="B72" s="43" t="s">
        <v>57</v>
      </c>
      <c r="C72" s="51"/>
      <c r="D72" s="45" t="s">
        <v>58</v>
      </c>
      <c r="E72" s="46"/>
      <c r="F72" s="41">
        <v>5400</v>
      </c>
      <c r="G72" s="42"/>
    </row>
    <row r="73" spans="1:7" ht="30.75" customHeight="1">
      <c r="A73" s="8">
        <v>7</v>
      </c>
      <c r="B73" s="47" t="s">
        <v>53</v>
      </c>
      <c r="C73" s="48"/>
      <c r="D73" s="45" t="s">
        <v>48</v>
      </c>
      <c r="E73" s="46"/>
      <c r="F73" s="41">
        <v>16830</v>
      </c>
      <c r="G73" s="42"/>
    </row>
    <row r="74" spans="1:7" ht="22.5" customHeight="1">
      <c r="A74" s="8">
        <v>9</v>
      </c>
      <c r="B74" s="47" t="s">
        <v>59</v>
      </c>
      <c r="C74" s="48"/>
      <c r="D74" s="45" t="s">
        <v>60</v>
      </c>
      <c r="E74" s="46"/>
      <c r="F74" s="41">
        <v>11350</v>
      </c>
      <c r="G74" s="42"/>
    </row>
    <row r="75" spans="1:7" ht="15.75" customHeight="1">
      <c r="A75" s="8">
        <v>10</v>
      </c>
      <c r="B75" s="47" t="s">
        <v>72</v>
      </c>
      <c r="C75" s="48"/>
      <c r="D75" s="45" t="s">
        <v>48</v>
      </c>
      <c r="E75" s="46"/>
      <c r="F75" s="41">
        <v>6480</v>
      </c>
      <c r="G75" s="42"/>
    </row>
    <row r="76" spans="1:7" ht="37.5" customHeight="1">
      <c r="A76" s="8">
        <v>11</v>
      </c>
      <c r="B76" s="47" t="s">
        <v>61</v>
      </c>
      <c r="C76" s="48"/>
      <c r="D76" s="45" t="s">
        <v>58</v>
      </c>
      <c r="E76" s="46"/>
      <c r="F76" s="41">
        <v>1120</v>
      </c>
      <c r="G76" s="42"/>
    </row>
    <row r="77" spans="1:7" ht="30" customHeight="1">
      <c r="A77" s="8">
        <v>12</v>
      </c>
      <c r="B77" s="47" t="s">
        <v>62</v>
      </c>
      <c r="C77" s="48"/>
      <c r="D77" s="45" t="s">
        <v>63</v>
      </c>
      <c r="E77" s="46"/>
      <c r="F77" s="41">
        <v>2420</v>
      </c>
      <c r="G77" s="42"/>
    </row>
    <row r="78" spans="1:7" ht="30" customHeight="1">
      <c r="A78" s="8">
        <v>13</v>
      </c>
      <c r="B78" s="47" t="s">
        <v>64</v>
      </c>
      <c r="C78" s="48"/>
      <c r="D78" s="45" t="s">
        <v>65</v>
      </c>
      <c r="E78" s="46"/>
      <c r="F78" s="41">
        <v>3580</v>
      </c>
      <c r="G78" s="42"/>
    </row>
    <row r="79" spans="1:7" ht="18" customHeight="1">
      <c r="A79" s="8">
        <v>14</v>
      </c>
      <c r="B79" s="47" t="s">
        <v>66</v>
      </c>
      <c r="C79" s="48"/>
      <c r="D79" s="41" t="s">
        <v>67</v>
      </c>
      <c r="E79" s="42"/>
      <c r="F79" s="41">
        <v>17860</v>
      </c>
      <c r="G79" s="42"/>
    </row>
    <row r="80" spans="1:7" ht="17.25" customHeight="1">
      <c r="A80" s="8">
        <v>15</v>
      </c>
      <c r="B80" s="47" t="s">
        <v>69</v>
      </c>
      <c r="C80" s="48"/>
      <c r="D80" s="45" t="s">
        <v>68</v>
      </c>
      <c r="E80" s="46"/>
      <c r="F80" s="41">
        <v>17700</v>
      </c>
      <c r="G80" s="42"/>
    </row>
    <row r="81" spans="1:7" ht="30.75" customHeight="1">
      <c r="A81" s="8">
        <v>16</v>
      </c>
      <c r="B81" s="47" t="s">
        <v>52</v>
      </c>
      <c r="C81" s="48"/>
      <c r="D81" s="45" t="s">
        <v>48</v>
      </c>
      <c r="E81" s="46"/>
      <c r="F81" s="41">
        <v>7857</v>
      </c>
      <c r="G81" s="42"/>
    </row>
    <row r="82" spans="1:7" ht="20.25" customHeight="1">
      <c r="A82" s="8">
        <v>17</v>
      </c>
      <c r="B82" s="47" t="s">
        <v>132</v>
      </c>
      <c r="C82" s="48"/>
      <c r="D82" s="45" t="s">
        <v>51</v>
      </c>
      <c r="E82" s="46"/>
      <c r="F82" s="41">
        <v>8029</v>
      </c>
      <c r="G82" s="42"/>
    </row>
    <row r="83" spans="1:7" ht="33.75" customHeight="1">
      <c r="A83" s="8"/>
      <c r="B83" s="53" t="s">
        <v>49</v>
      </c>
      <c r="C83" s="54"/>
      <c r="D83" s="55"/>
      <c r="E83" s="56"/>
      <c r="F83" s="57">
        <f>SUM(F67:G82)</f>
        <v>198476</v>
      </c>
      <c r="G83" s="58"/>
    </row>
    <row r="85" spans="1:7" ht="15.75">
      <c r="A85" s="7" t="s">
        <v>101</v>
      </c>
      <c r="B85" s="7"/>
      <c r="C85" s="7"/>
      <c r="D85" s="7"/>
      <c r="E85" s="7"/>
      <c r="F85" s="7"/>
      <c r="G85" s="7"/>
    </row>
    <row r="86" spans="1:7" ht="15.75">
      <c r="A86" s="80" t="s">
        <v>135</v>
      </c>
      <c r="B86" s="72"/>
      <c r="C86" s="72"/>
      <c r="D86" s="72"/>
      <c r="E86" s="73"/>
      <c r="F86" s="67">
        <v>367882.12</v>
      </c>
      <c r="G86" s="69" t="s">
        <v>15</v>
      </c>
    </row>
    <row r="87" spans="1:7" ht="15.75">
      <c r="A87" s="81"/>
      <c r="B87" s="82"/>
      <c r="C87" s="82"/>
      <c r="D87" s="82"/>
      <c r="E87" s="83"/>
      <c r="F87" s="68"/>
      <c r="G87" s="70"/>
    </row>
    <row r="88" spans="1:7" ht="15.75">
      <c r="A88" s="80" t="s">
        <v>136</v>
      </c>
      <c r="B88" s="72"/>
      <c r="C88" s="72"/>
      <c r="D88" s="72"/>
      <c r="E88" s="73"/>
      <c r="F88" s="67">
        <v>350526.4</v>
      </c>
      <c r="G88" s="69" t="s">
        <v>15</v>
      </c>
    </row>
    <row r="89" spans="1:7" ht="8.25" customHeight="1">
      <c r="A89" s="81"/>
      <c r="B89" s="82"/>
      <c r="C89" s="82"/>
      <c r="D89" s="82"/>
      <c r="E89" s="83"/>
      <c r="F89" s="68"/>
      <c r="G89" s="70"/>
    </row>
    <row r="90" spans="1:7" ht="15.75">
      <c r="A90" s="71" t="s">
        <v>50</v>
      </c>
      <c r="B90" s="72"/>
      <c r="C90" s="72"/>
      <c r="D90" s="72"/>
      <c r="E90" s="73"/>
      <c r="F90" s="77">
        <v>17355.8</v>
      </c>
      <c r="G90" s="69" t="s">
        <v>15</v>
      </c>
    </row>
    <row r="91" spans="1:7" ht="12" customHeight="1">
      <c r="A91" s="74"/>
      <c r="B91" s="75"/>
      <c r="C91" s="75"/>
      <c r="D91" s="75"/>
      <c r="E91" s="76"/>
      <c r="F91" s="78"/>
      <c r="G91" s="79"/>
    </row>
    <row r="92" spans="1:7" ht="25.5" customHeight="1">
      <c r="A92" s="35" t="s">
        <v>134</v>
      </c>
      <c r="B92" s="36"/>
      <c r="C92" s="36"/>
      <c r="D92" s="36"/>
      <c r="E92" s="37"/>
      <c r="F92" s="33">
        <v>57496.1</v>
      </c>
      <c r="G92" s="34" t="s">
        <v>15</v>
      </c>
    </row>
    <row r="96" spans="1:7" ht="15.75">
      <c r="A96" s="31" t="s">
        <v>130</v>
      </c>
      <c r="B96" s="15"/>
      <c r="C96" s="15"/>
      <c r="D96" s="15"/>
      <c r="E96" s="15"/>
      <c r="F96" s="15"/>
      <c r="G96" s="15"/>
    </row>
    <row r="97" spans="1:7" ht="15.75">
      <c r="A97" s="15"/>
      <c r="B97" s="15"/>
      <c r="C97" s="15"/>
      <c r="D97" s="15"/>
      <c r="E97" s="15"/>
      <c r="F97" s="15"/>
      <c r="G97" s="15"/>
    </row>
    <row r="98" spans="1:7" ht="76.5">
      <c r="A98" s="29" t="s">
        <v>102</v>
      </c>
      <c r="B98" s="40" t="s">
        <v>103</v>
      </c>
      <c r="C98" s="40"/>
      <c r="D98" s="29" t="s">
        <v>104</v>
      </c>
      <c r="E98" s="40" t="s">
        <v>105</v>
      </c>
      <c r="F98" s="40"/>
      <c r="G98" s="29" t="s">
        <v>106</v>
      </c>
    </row>
    <row r="99" spans="1:7" ht="30.75" customHeight="1">
      <c r="A99" s="32" t="s">
        <v>107</v>
      </c>
      <c r="B99" s="38" t="s">
        <v>108</v>
      </c>
      <c r="C99" s="38"/>
      <c r="D99" s="30">
        <v>12</v>
      </c>
      <c r="E99" s="38" t="s">
        <v>109</v>
      </c>
      <c r="F99" s="38"/>
      <c r="G99" s="30">
        <v>12</v>
      </c>
    </row>
    <row r="100" spans="1:7" ht="33.75" customHeight="1">
      <c r="A100" s="32"/>
      <c r="B100" s="38" t="s">
        <v>110</v>
      </c>
      <c r="C100" s="38"/>
      <c r="D100" s="30">
        <v>3</v>
      </c>
      <c r="E100" s="38" t="s">
        <v>109</v>
      </c>
      <c r="F100" s="38"/>
      <c r="G100" s="30">
        <v>3</v>
      </c>
    </row>
    <row r="101" spans="1:7" ht="27.75" customHeight="1">
      <c r="A101" s="32"/>
      <c r="B101" s="38" t="s">
        <v>111</v>
      </c>
      <c r="C101" s="38"/>
      <c r="D101" s="30">
        <v>2</v>
      </c>
      <c r="E101" s="38" t="s">
        <v>109</v>
      </c>
      <c r="F101" s="38"/>
      <c r="G101" s="30">
        <v>2</v>
      </c>
    </row>
    <row r="102" spans="1:7" ht="33" customHeight="1">
      <c r="A102" s="30" t="s">
        <v>112</v>
      </c>
      <c r="B102" s="38" t="s">
        <v>113</v>
      </c>
      <c r="C102" s="38"/>
      <c r="D102" s="30">
        <v>2</v>
      </c>
      <c r="E102" s="38" t="s">
        <v>114</v>
      </c>
      <c r="F102" s="38"/>
      <c r="G102" s="30">
        <v>2</v>
      </c>
    </row>
    <row r="103" spans="1:7" ht="30" customHeight="1">
      <c r="A103" s="32" t="s">
        <v>115</v>
      </c>
      <c r="B103" s="38" t="s">
        <v>116</v>
      </c>
      <c r="C103" s="38"/>
      <c r="D103" s="30">
        <v>8</v>
      </c>
      <c r="E103" s="38" t="s">
        <v>117</v>
      </c>
      <c r="F103" s="38"/>
      <c r="G103" s="30">
        <v>8</v>
      </c>
    </row>
    <row r="104" spans="1:7" ht="69" customHeight="1">
      <c r="A104" s="32"/>
      <c r="B104" s="38" t="s">
        <v>118</v>
      </c>
      <c r="C104" s="38"/>
      <c r="D104" s="30" t="s">
        <v>77</v>
      </c>
      <c r="E104" s="38" t="s">
        <v>119</v>
      </c>
      <c r="F104" s="38"/>
      <c r="G104" s="30" t="s">
        <v>77</v>
      </c>
    </row>
    <row r="105" spans="1:7" ht="29.25" customHeight="1">
      <c r="A105" s="32"/>
      <c r="B105" s="38" t="s">
        <v>120</v>
      </c>
      <c r="C105" s="38"/>
      <c r="D105" s="30">
        <v>5</v>
      </c>
      <c r="E105" s="38" t="s">
        <v>121</v>
      </c>
      <c r="F105" s="38"/>
      <c r="G105" s="30">
        <v>5</v>
      </c>
    </row>
    <row r="106" spans="1:7" ht="54.75" customHeight="1">
      <c r="A106" s="32"/>
      <c r="B106" s="38" t="s">
        <v>122</v>
      </c>
      <c r="C106" s="38"/>
      <c r="D106" s="30">
        <v>2</v>
      </c>
      <c r="E106" s="38" t="s">
        <v>123</v>
      </c>
      <c r="F106" s="38"/>
      <c r="G106" s="30">
        <v>2</v>
      </c>
    </row>
    <row r="107" spans="1:7" ht="29.25" customHeight="1">
      <c r="A107" s="32"/>
      <c r="B107" s="38" t="s">
        <v>124</v>
      </c>
      <c r="C107" s="38"/>
      <c r="D107" s="30">
        <v>1</v>
      </c>
      <c r="E107" s="38" t="s">
        <v>125</v>
      </c>
      <c r="F107" s="38"/>
      <c r="G107" s="30">
        <v>1</v>
      </c>
    </row>
    <row r="108" spans="1:7" ht="43.5" customHeight="1">
      <c r="A108" s="32"/>
      <c r="B108" s="38" t="s">
        <v>126</v>
      </c>
      <c r="C108" s="38"/>
      <c r="D108" s="30">
        <v>1</v>
      </c>
      <c r="E108" s="38" t="s">
        <v>127</v>
      </c>
      <c r="F108" s="38"/>
      <c r="G108" s="30">
        <v>1</v>
      </c>
    </row>
    <row r="109" spans="1:7" ht="28.5" customHeight="1">
      <c r="A109" s="32"/>
      <c r="B109" s="38" t="s">
        <v>128</v>
      </c>
      <c r="C109" s="38"/>
      <c r="D109" s="30">
        <v>1</v>
      </c>
      <c r="E109" s="38" t="s">
        <v>117</v>
      </c>
      <c r="F109" s="38"/>
      <c r="G109" s="30">
        <v>1</v>
      </c>
    </row>
    <row r="110" spans="1:7" ht="17.25" customHeight="1">
      <c r="A110" s="32"/>
      <c r="B110" s="38" t="s">
        <v>129</v>
      </c>
      <c r="C110" s="38"/>
      <c r="D110" s="30">
        <v>4</v>
      </c>
      <c r="E110" s="38"/>
      <c r="F110" s="38"/>
      <c r="G110" s="30">
        <v>4</v>
      </c>
    </row>
  </sheetData>
  <sheetProtection/>
  <mergeCells count="152">
    <mergeCell ref="D62:E62"/>
    <mergeCell ref="B68:C68"/>
    <mergeCell ref="A86:E87"/>
    <mergeCell ref="D61:E61"/>
    <mergeCell ref="B62:C62"/>
    <mergeCell ref="D66:E66"/>
    <mergeCell ref="B61:C61"/>
    <mergeCell ref="D81:E81"/>
    <mergeCell ref="B81:C81"/>
    <mergeCell ref="B82:C82"/>
    <mergeCell ref="B59:C59"/>
    <mergeCell ref="D59:E59"/>
    <mergeCell ref="B60:C60"/>
    <mergeCell ref="D60:E60"/>
    <mergeCell ref="D57:E57"/>
    <mergeCell ref="A1:G1"/>
    <mergeCell ref="A2:G2"/>
    <mergeCell ref="A3:G3"/>
    <mergeCell ref="A4:G4"/>
    <mergeCell ref="B55:C55"/>
    <mergeCell ref="B57:C57"/>
    <mergeCell ref="B54:C54"/>
    <mergeCell ref="D54:E54"/>
    <mergeCell ref="B51:C51"/>
    <mergeCell ref="A90:E91"/>
    <mergeCell ref="F90:F91"/>
    <mergeCell ref="G90:G91"/>
    <mergeCell ref="A88:E89"/>
    <mergeCell ref="F88:F89"/>
    <mergeCell ref="G88:G89"/>
    <mergeCell ref="F86:F87"/>
    <mergeCell ref="B56:C56"/>
    <mergeCell ref="D56:E56"/>
    <mergeCell ref="D68:E68"/>
    <mergeCell ref="B67:C67"/>
    <mergeCell ref="D67:E67"/>
    <mergeCell ref="B66:C66"/>
    <mergeCell ref="F56:G56"/>
    <mergeCell ref="F57:G57"/>
    <mergeCell ref="G86:G87"/>
    <mergeCell ref="F51:G51"/>
    <mergeCell ref="D51:E51"/>
    <mergeCell ref="B52:C52"/>
    <mergeCell ref="F49:G49"/>
    <mergeCell ref="B50:C50"/>
    <mergeCell ref="D50:E50"/>
    <mergeCell ref="F50:G50"/>
    <mergeCell ref="B49:C49"/>
    <mergeCell ref="D49:E49"/>
    <mergeCell ref="F52:G52"/>
    <mergeCell ref="B53:C53"/>
    <mergeCell ref="D53:E53"/>
    <mergeCell ref="F53:G53"/>
    <mergeCell ref="D52:E52"/>
    <mergeCell ref="F54:G54"/>
    <mergeCell ref="F55:G55"/>
    <mergeCell ref="F67:G67"/>
    <mergeCell ref="B72:C72"/>
    <mergeCell ref="D72:E72"/>
    <mergeCell ref="F72:G72"/>
    <mergeCell ref="B58:C58"/>
    <mergeCell ref="D58:E58"/>
    <mergeCell ref="F58:G58"/>
    <mergeCell ref="D55:E55"/>
    <mergeCell ref="F68:G68"/>
    <mergeCell ref="F59:G59"/>
    <mergeCell ref="F60:G60"/>
    <mergeCell ref="F62:G62"/>
    <mergeCell ref="F66:G66"/>
    <mergeCell ref="F73:G73"/>
    <mergeCell ref="B74:C74"/>
    <mergeCell ref="D74:E74"/>
    <mergeCell ref="F74:G74"/>
    <mergeCell ref="B73:C73"/>
    <mergeCell ref="D73:E73"/>
    <mergeCell ref="F81:G81"/>
    <mergeCell ref="B76:C76"/>
    <mergeCell ref="D76:E76"/>
    <mergeCell ref="F76:G76"/>
    <mergeCell ref="D77:E77"/>
    <mergeCell ref="D79:E79"/>
    <mergeCell ref="F79:G79"/>
    <mergeCell ref="F77:G77"/>
    <mergeCell ref="B80:C80"/>
    <mergeCell ref="D80:E80"/>
    <mergeCell ref="D82:E82"/>
    <mergeCell ref="F82:G82"/>
    <mergeCell ref="B83:C83"/>
    <mergeCell ref="D83:E83"/>
    <mergeCell ref="F83:G83"/>
    <mergeCell ref="F70:G70"/>
    <mergeCell ref="B71:C71"/>
    <mergeCell ref="D71:E71"/>
    <mergeCell ref="F71:G71"/>
    <mergeCell ref="B70:C70"/>
    <mergeCell ref="D70:E70"/>
    <mergeCell ref="B77:C77"/>
    <mergeCell ref="F78:G78"/>
    <mergeCell ref="B79:C79"/>
    <mergeCell ref="B75:C75"/>
    <mergeCell ref="D75:E75"/>
    <mergeCell ref="F75:G75"/>
    <mergeCell ref="A20:D20"/>
    <mergeCell ref="E20:F20"/>
    <mergeCell ref="A21:D21"/>
    <mergeCell ref="E21:F21"/>
    <mergeCell ref="A22:D22"/>
    <mergeCell ref="E22:F22"/>
    <mergeCell ref="A23:D23"/>
    <mergeCell ref="E23:F23"/>
    <mergeCell ref="A26:B26"/>
    <mergeCell ref="C26:D26"/>
    <mergeCell ref="E26:F26"/>
    <mergeCell ref="C27:D27"/>
    <mergeCell ref="E27:F27"/>
    <mergeCell ref="C28:D28"/>
    <mergeCell ref="E28:F28"/>
    <mergeCell ref="B98:C98"/>
    <mergeCell ref="E98:F98"/>
    <mergeCell ref="F80:G80"/>
    <mergeCell ref="B69:C69"/>
    <mergeCell ref="D69:E69"/>
    <mergeCell ref="F69:G69"/>
    <mergeCell ref="B78:C78"/>
    <mergeCell ref="D78:E78"/>
    <mergeCell ref="A99:A101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6:C106"/>
    <mergeCell ref="A92:E92"/>
    <mergeCell ref="B109:C109"/>
    <mergeCell ref="E109:F109"/>
    <mergeCell ref="B110:C110"/>
    <mergeCell ref="E110:F110"/>
    <mergeCell ref="E106:F106"/>
    <mergeCell ref="B107:C107"/>
    <mergeCell ref="E107:F107"/>
    <mergeCell ref="B108:C108"/>
    <mergeCell ref="E108:F108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2012-12-28T12:30:36Z</cp:lastPrinted>
  <dcterms:created xsi:type="dcterms:W3CDTF">2006-09-28T05:33:49Z</dcterms:created>
  <dcterms:modified xsi:type="dcterms:W3CDTF">2014-03-19T09:55:24Z</dcterms:modified>
  <cp:category/>
  <cp:version/>
  <cp:contentType/>
  <cp:contentStatus/>
</cp:coreProperties>
</file>